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140" activeTab="0"/>
  </bookViews>
  <sheets>
    <sheet name="ТС доступ" sheetId="1" r:id="rId1"/>
    <sheet name="ТС показатели" sheetId="2" r:id="rId2"/>
  </sheets>
  <externalReferences>
    <externalReference r:id="rId5"/>
    <externalReference r:id="rId6"/>
  </externalReferences>
  <definedNames>
    <definedName name="kind_of_activity">'[1]TEHSHEET'!$B$19:$B$25</definedName>
    <definedName name="_xlnm.Print_Titles" localSheetId="1">'ТС показатели'!$1:$1</definedName>
    <definedName name="_xlnm.Print_Area" localSheetId="0">'ТС доступ'!$A$1:$C$17</definedName>
    <definedName name="_xlnm.Print_Area" localSheetId="1">'ТС показатели'!$A$1:$E$60</definedName>
  </definedNames>
  <calcPr fullCalcOnLoad="1"/>
</workbook>
</file>

<file path=xl/sharedStrings.xml><?xml version="1.0" encoding="utf-8"?>
<sst xmlns="http://schemas.openxmlformats.org/spreadsheetml/2006/main" count="167" uniqueCount="122">
  <si>
    <t>№ п/п</t>
  </si>
  <si>
    <t>Наименование показателя</t>
  </si>
  <si>
    <t>Единица измерения</t>
  </si>
  <si>
    <t>Значение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</si>
  <si>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</si>
  <si>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</si>
  <si>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</si>
  <si>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</si>
  <si>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</si>
  <si>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</si>
  <si>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</si>
  <si>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</si>
  <si>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</si>
  <si>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</si>
  <si>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</si>
  <si>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</si>
  <si>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</si>
  <si>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</si>
  <si>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</si>
  <si>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</si>
  <si>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</si>
  <si>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 xml:space="preserve">газ </t>
  </si>
  <si>
    <t>Стоимость</t>
  </si>
  <si>
    <t>Объем</t>
  </si>
  <si>
    <t>Стоимость 1й единицы объема</t>
  </si>
  <si>
    <t>Способ приобретения</t>
  </si>
  <si>
    <t>3.2.2</t>
  </si>
  <si>
    <t>мазут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</si>
  <si>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</si>
  <si>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</si>
  <si>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</si>
  <si>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</si>
  <si>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</si>
  <si>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</si>
  <si>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</si>
  <si>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</si>
  <si>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</si>
  <si>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</si>
  <si>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</si>
  <si>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</si>
  <si>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</si>
  <si>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</si>
  <si>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</si>
  <si>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</si>
  <si>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</si>
  <si>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</si>
  <si>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</si>
  <si>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</si>
  <si>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</si>
  <si>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</si>
  <si>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</si>
  <si>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</si>
  <si>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</si>
  <si>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</si>
  <si>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</si>
  <si>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</si>
  <si>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прибыь от продажи товаров и услуг по регулируемому виду деятельности</t>
  </si>
  <si>
    <t>5</t>
  </si>
  <si>
    <t>чистая прибыли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</si>
  <si>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</si>
  <si>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</si>
  <si>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</si>
  <si>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</si>
  <si>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</si>
  <si>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</si>
  <si>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</si>
  <si>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</si>
  <si>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</si>
  <si>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</si>
  <si>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</si>
  <si>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</si>
  <si>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</si>
  <si>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</si>
  <si>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</si>
  <si>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</si>
  <si>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</si>
  <si>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</si>
  <si>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</si>
  <si>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</si>
  <si>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</si>
  <si>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</si>
  <si>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</si>
  <si>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</si>
  <si>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</si>
  <si>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</si>
  <si>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</si>
  <si>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</si>
  <si>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</si>
  <si>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</si>
  <si>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</si>
  <si>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</si>
  <si>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</si>
  <si>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</si>
  <si>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</si>
  <si>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</si>
  <si>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</si>
  <si>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</si>
  <si>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</si>
  <si>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</si>
  <si>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</si>
  <si>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</si>
  <si>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</si>
  <si>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</si>
  <si>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</si>
  <si>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</si>
  <si>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</si>
  <si>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куб.м/Гкал</t>
  </si>
  <si>
    <t>3.12</t>
  </si>
  <si>
    <t>прочие расходы</t>
  </si>
  <si>
    <t>3.10.1</t>
  </si>
  <si>
    <t>3.10.2</t>
  </si>
  <si>
    <t>3.13</t>
  </si>
  <si>
    <t>3.14</t>
  </si>
  <si>
    <t>Зам.директора по энергетике</t>
  </si>
  <si>
    <t>В.А.Бондарев</t>
  </si>
  <si>
    <t>Начальник ДЭО</t>
  </si>
  <si>
    <t>О.П.Никитина</t>
  </si>
  <si>
    <t>Информация об основных показателях финансово-хозяйственной деятельности  ОАО  "ГНЦ НИИАР" в части регулируемой деятельности-теплоснабжения за 2 кв.2010 г.</t>
  </si>
  <si>
    <t>тыс.м3</t>
  </si>
  <si>
    <t>Информация о наличии (отсутствии) технической возможности доступа к регулируемым товарам и услугам  , а также о регистрации и ходе реализации заявок на подключение к системе теплоснабжения                                     ОАО  "ГНЦ НИИАР" за 2 кв.2010 г.</t>
  </si>
  <si>
    <t>Зам.директора ПЭК</t>
  </si>
  <si>
    <t>С.Н.Быстров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</si>
</sst>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name val="Arial Cyr"/>
      <family val="0"/>
    </font>
    <font>
      <b/>
      <sz val="11"/>
      <name val="Tahoma"/>
      <family val="2"/>
    </font>
    <font>
      <b/>
      <sz val="11"/>
      <color indexed="2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6" fillId="2" borderId="7" xfId="0" applyFont="1" applyFill="1" applyBorder="1" applyAlignment="1" applyProtection="1">
      <alignment horizontal="center" vertical="justify" wrapText="1"/>
      <protection/>
    </xf>
    <xf numFmtId="0" fontId="6" fillId="4" borderId="8" xfId="19" applyFont="1" applyFill="1" applyBorder="1" applyAlignment="1" applyProtection="1">
      <alignment horizontal="center" vertical="justify" wrapText="1"/>
      <protection locked="0"/>
    </xf>
    <xf numFmtId="0" fontId="6" fillId="2" borderId="9" xfId="0" applyFont="1" applyFill="1" applyBorder="1" applyAlignment="1" applyProtection="1">
      <alignment horizontal="center" vertical="justify" wrapText="1"/>
      <protection/>
    </xf>
    <xf numFmtId="4" fontId="6" fillId="3" borderId="10" xfId="0" applyNumberFormat="1" applyFont="1" applyFill="1" applyBorder="1" applyAlignment="1" applyProtection="1">
      <alignment horizontal="center" vertical="justify" wrapText="1"/>
      <protection locked="0"/>
    </xf>
    <xf numFmtId="0" fontId="6" fillId="2" borderId="11" xfId="0" applyFont="1" applyFill="1" applyBorder="1" applyAlignment="1" applyProtection="1">
      <alignment vertical="justify" wrapText="1"/>
      <protection/>
    </xf>
    <xf numFmtId="4" fontId="6" fillId="3" borderId="12" xfId="0" applyNumberFormat="1" applyFont="1" applyFill="1" applyBorder="1" applyAlignment="1" applyProtection="1">
      <alignment horizontal="center" vertical="justify" wrapText="1"/>
      <protection locked="0"/>
    </xf>
    <xf numFmtId="0" fontId="6" fillId="2" borderId="13" xfId="0" applyFont="1" applyFill="1" applyBorder="1" applyAlignment="1" applyProtection="1">
      <alignment vertical="justify" wrapText="1"/>
      <protection/>
    </xf>
    <xf numFmtId="49" fontId="6" fillId="4" borderId="14" xfId="0" applyNumberFormat="1" applyFont="1" applyFill="1" applyBorder="1" applyAlignment="1" applyProtection="1">
      <alignment horizontal="center" vertical="justify" wrapText="1"/>
      <protection locked="0"/>
    </xf>
    <xf numFmtId="4" fontId="6" fillId="5" borderId="10" xfId="0" applyNumberFormat="1" applyFont="1" applyFill="1" applyBorder="1" applyAlignment="1" applyProtection="1">
      <alignment horizontal="center" vertical="justify" wrapText="1"/>
      <protection/>
    </xf>
    <xf numFmtId="0" fontId="6" fillId="2" borderId="14" xfId="0" applyFont="1" applyFill="1" applyBorder="1" applyAlignment="1" applyProtection="1">
      <alignment horizontal="center" vertical="justify" wrapText="1"/>
      <protection/>
    </xf>
    <xf numFmtId="49" fontId="6" fillId="3" borderId="12" xfId="0" applyNumberFormat="1" applyFont="1" applyFill="1" applyBorder="1" applyAlignment="1" applyProtection="1">
      <alignment horizontal="center" vertical="justify" wrapText="1"/>
      <protection locked="0"/>
    </xf>
    <xf numFmtId="0" fontId="9" fillId="6" borderId="15" xfId="15" applyFont="1" applyFill="1" applyBorder="1" applyAlignment="1" applyProtection="1">
      <alignment vertical="justify" wrapText="1"/>
      <protection/>
    </xf>
    <xf numFmtId="0" fontId="8" fillId="6" borderId="16" xfId="20" applyFont="1" applyFill="1" applyBorder="1" applyAlignment="1" applyProtection="1">
      <alignment vertical="justify" wrapText="1"/>
      <protection/>
    </xf>
    <xf numFmtId="0" fontId="8" fillId="6" borderId="17" xfId="20" applyFont="1" applyFill="1" applyBorder="1" applyAlignment="1" applyProtection="1">
      <alignment horizontal="center" vertical="justify" wrapText="1"/>
      <protection/>
    </xf>
    <xf numFmtId="4" fontId="6" fillId="3" borderId="18" xfId="0" applyNumberFormat="1" applyFont="1" applyFill="1" applyBorder="1" applyAlignment="1" applyProtection="1">
      <alignment horizontal="center" vertical="justify" wrapText="1"/>
      <protection locked="0"/>
    </xf>
    <xf numFmtId="3" fontId="6" fillId="3" borderId="10" xfId="0" applyNumberFormat="1" applyFont="1" applyFill="1" applyBorder="1" applyAlignment="1" applyProtection="1">
      <alignment horizontal="center" vertical="justify" wrapText="1"/>
      <protection locked="0"/>
    </xf>
    <xf numFmtId="0" fontId="6" fillId="2" borderId="19" xfId="0" applyFont="1" applyFill="1" applyBorder="1" applyAlignment="1" applyProtection="1">
      <alignment horizontal="center" vertical="justify" wrapText="1"/>
      <protection/>
    </xf>
    <xf numFmtId="4" fontId="6" fillId="3" borderId="20" xfId="0" applyNumberFormat="1" applyFont="1" applyFill="1" applyBorder="1" applyAlignment="1" applyProtection="1">
      <alignment horizontal="center" vertical="justify" wrapText="1"/>
      <protection locked="0"/>
    </xf>
    <xf numFmtId="49" fontId="6" fillId="2" borderId="21" xfId="0" applyNumberFormat="1" applyFont="1" applyFill="1" applyBorder="1" applyAlignment="1" applyProtection="1">
      <alignment horizontal="center" vertical="justify" wrapText="1"/>
      <protection/>
    </xf>
    <xf numFmtId="49" fontId="6" fillId="2" borderId="22" xfId="0" applyNumberFormat="1" applyFont="1" applyFill="1" applyBorder="1" applyAlignment="1" applyProtection="1">
      <alignment horizontal="center" vertical="justify" wrapText="1"/>
      <protection/>
    </xf>
    <xf numFmtId="49" fontId="6" fillId="2" borderId="23" xfId="0" applyNumberFormat="1" applyFont="1" applyFill="1" applyBorder="1" applyAlignment="1" applyProtection="1">
      <alignment horizontal="center" vertical="justify" wrapText="1"/>
      <protection/>
    </xf>
    <xf numFmtId="0" fontId="8" fillId="6" borderId="22" xfId="20" applyFont="1" applyFill="1" applyBorder="1" applyAlignment="1" applyProtection="1">
      <alignment vertical="justify" wrapText="1"/>
      <protection/>
    </xf>
    <xf numFmtId="49" fontId="6" fillId="2" borderId="24" xfId="0" applyNumberFormat="1" applyFont="1" applyFill="1" applyBorder="1" applyAlignment="1" applyProtection="1">
      <alignment horizontal="center" vertical="justify" wrapText="1"/>
      <protection/>
    </xf>
    <xf numFmtId="0" fontId="10" fillId="0" borderId="25" xfId="0" applyFont="1" applyFill="1" applyBorder="1" applyAlignment="1" applyProtection="1">
      <alignment vertical="center" wrapText="1"/>
      <protection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center" wrapText="1"/>
      <protection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vertical="justify" wrapText="1"/>
      <protection/>
    </xf>
    <xf numFmtId="0" fontId="6" fillId="2" borderId="31" xfId="0" applyFont="1" applyFill="1" applyBorder="1" applyAlignment="1" applyProtection="1">
      <alignment vertical="justify" wrapText="1"/>
      <protection/>
    </xf>
    <xf numFmtId="0" fontId="6" fillId="2" borderId="32" xfId="0" applyFont="1" applyFill="1" applyBorder="1" applyAlignment="1" applyProtection="1">
      <alignment vertical="justify" wrapText="1"/>
      <protection/>
    </xf>
    <xf numFmtId="0" fontId="6" fillId="2" borderId="33" xfId="0" applyFont="1" applyFill="1" applyBorder="1" applyAlignment="1" applyProtection="1">
      <alignment vertical="justify" wrapText="1"/>
      <protection/>
    </xf>
    <xf numFmtId="0" fontId="6" fillId="2" borderId="15" xfId="0" applyFont="1" applyFill="1" applyBorder="1" applyAlignment="1" applyProtection="1">
      <alignment horizontal="left" vertical="justify" wrapText="1"/>
      <protection/>
    </xf>
    <xf numFmtId="0" fontId="6" fillId="2" borderId="31" xfId="0" applyFont="1" applyFill="1" applyBorder="1" applyAlignment="1" applyProtection="1">
      <alignment horizontal="left" vertical="justify" wrapText="1"/>
      <protection/>
    </xf>
    <xf numFmtId="49" fontId="6" fillId="2" borderId="34" xfId="0" applyNumberFormat="1" applyFont="1" applyFill="1" applyBorder="1" applyAlignment="1" applyProtection="1">
      <alignment horizontal="center" vertical="justify" wrapText="1"/>
      <protection/>
    </xf>
    <xf numFmtId="49" fontId="6" fillId="2" borderId="35" xfId="0" applyNumberFormat="1" applyFont="1" applyFill="1" applyBorder="1" applyAlignment="1" applyProtection="1">
      <alignment horizontal="center" vertical="justify" wrapText="1"/>
      <protection/>
    </xf>
    <xf numFmtId="49" fontId="6" fillId="2" borderId="23" xfId="0" applyNumberFormat="1" applyFont="1" applyFill="1" applyBorder="1" applyAlignment="1" applyProtection="1">
      <alignment horizontal="center" vertical="justify" wrapText="1"/>
      <protection/>
    </xf>
    <xf numFmtId="0" fontId="6" fillId="4" borderId="36" xfId="0" applyFont="1" applyFill="1" applyBorder="1" applyAlignment="1" applyProtection="1">
      <alignment horizontal="left" vertical="justify" wrapText="1"/>
      <protection locked="0"/>
    </xf>
    <xf numFmtId="0" fontId="0" fillId="0" borderId="37" xfId="0" applyBorder="1" applyAlignment="1" applyProtection="1">
      <alignment vertical="justify" wrapText="1"/>
      <protection locked="0"/>
    </xf>
    <xf numFmtId="0" fontId="0" fillId="0" borderId="29" xfId="0" applyBorder="1" applyAlignment="1" applyProtection="1">
      <alignment vertical="justify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6" fillId="2" borderId="39" xfId="0" applyFont="1" applyFill="1" applyBorder="1" applyAlignment="1" applyProtection="1">
      <alignment horizontal="left" vertical="justify" wrapText="1"/>
      <protection/>
    </xf>
    <xf numFmtId="0" fontId="6" fillId="2" borderId="40" xfId="0" applyFont="1" applyFill="1" applyBorder="1" applyAlignment="1" applyProtection="1">
      <alignment horizontal="left" vertical="justify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ЖКУ_проект3" xfId="19"/>
    <cellStyle name="Обычный_Котёл Сбыт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86;&#1075;&#1072;&#1095;&#1077;&#1074;&#1072;\&#1058;&#1072;&#1085;&#1103;\!&#1064;&#1072;&#1073;&#1083;&#1086;&#1085;&#1099;\&#1077;&#1080;&#1072;&#1089;\&#1045;&#1048;&#1040;&#1057;%202009%20&#1080;%201%20&#1082;&#1074;%202010\2009%20&#1050;&#1086;&#1087;&#1080;&#1103;%20JKH.OPEN.INFO.WARM2(v2.1)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op\LOCALS~1\Temp\Rar$DI40.516\&#1055;&#1069;&#1050;%202010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 год"/>
      <sheetName val="1 кв"/>
      <sheetName val="1 кв стор"/>
      <sheetName val="2 кв"/>
      <sheetName val="2 кв стор"/>
      <sheetName val="6 мес"/>
      <sheetName val="3 кв"/>
      <sheetName val="3 кв стор"/>
      <sheetName val="9 мес"/>
      <sheetName val="4 кв"/>
      <sheetName val="4 кв стор"/>
      <sheetName val="2010 сумма"/>
      <sheetName val="сумма на стор"/>
      <sheetName val="2010 сумма (3)"/>
      <sheetName val="2010 сумма (4)"/>
      <sheetName val="2010 сумма (2)"/>
      <sheetName val="ВК БОР"/>
    </sheetNames>
    <sheetDataSet>
      <sheetData sheetId="3">
        <row r="9">
          <cell r="O9">
            <v>32275.08738</v>
          </cell>
        </row>
        <row r="11">
          <cell r="O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6.75390625" style="0" customWidth="1"/>
    <col min="2" max="2" width="49.125" style="0" customWidth="1"/>
    <col min="3" max="3" width="30.875" style="0" customWidth="1"/>
  </cols>
  <sheetData>
    <row r="1" spans="1:3" ht="66.75" customHeight="1">
      <c r="A1" s="53" t="s">
        <v>119</v>
      </c>
      <c r="B1" s="54"/>
      <c r="C1" s="55"/>
    </row>
    <row r="2" spans="1:3" ht="15" thickBot="1">
      <c r="A2" s="38"/>
      <c r="B2" s="38"/>
      <c r="C2" s="38"/>
    </row>
    <row r="3" spans="1:3" ht="29.25" thickBot="1">
      <c r="A3" s="39" t="s">
        <v>0</v>
      </c>
      <c r="B3" s="40" t="s">
        <v>1</v>
      </c>
      <c r="C3" s="41" t="s">
        <v>3</v>
      </c>
    </row>
    <row r="4" spans="1:3" ht="15" thickBot="1">
      <c r="A4" s="42">
        <v>1</v>
      </c>
      <c r="B4" s="43">
        <f>A4+1</f>
        <v>2</v>
      </c>
      <c r="C4" s="44">
        <f>B4+1</f>
        <v>3</v>
      </c>
    </row>
    <row r="5" spans="1:3" ht="42.75">
      <c r="A5" s="45">
        <v>1</v>
      </c>
      <c r="B5" s="36" t="s">
        <v>4</v>
      </c>
      <c r="C5" s="37">
        <v>8</v>
      </c>
    </row>
    <row r="6" spans="1:3" ht="28.5">
      <c r="A6" s="45">
        <v>2</v>
      </c>
      <c r="B6" s="36" t="s">
        <v>5</v>
      </c>
      <c r="C6" s="37">
        <v>8</v>
      </c>
    </row>
    <row r="7" spans="1:3" ht="28.5">
      <c r="A7" s="46">
        <v>3</v>
      </c>
      <c r="B7" s="47" t="s">
        <v>6</v>
      </c>
      <c r="C7" s="48">
        <v>1</v>
      </c>
    </row>
    <row r="8" spans="1:3" ht="42.75">
      <c r="A8" s="46">
        <v>4</v>
      </c>
      <c r="B8" s="47" t="s">
        <v>7</v>
      </c>
      <c r="C8" s="48">
        <v>0</v>
      </c>
    </row>
    <row r="9" spans="1:3" ht="28.5">
      <c r="A9" s="46">
        <v>5</v>
      </c>
      <c r="B9" s="47" t="s">
        <v>8</v>
      </c>
      <c r="C9" s="49">
        <v>383</v>
      </c>
    </row>
    <row r="10" spans="1:3" ht="29.25" thickBot="1">
      <c r="A10" s="50">
        <v>6</v>
      </c>
      <c r="B10" s="51" t="s">
        <v>9</v>
      </c>
      <c r="C10" s="52">
        <v>6</v>
      </c>
    </row>
    <row r="11" spans="1:3" ht="14.25">
      <c r="A11" s="12"/>
      <c r="B11" s="12"/>
      <c r="C11" s="12"/>
    </row>
    <row r="12" spans="1:3" ht="14.25">
      <c r="A12" s="12"/>
      <c r="B12" s="12"/>
      <c r="C12" s="12"/>
    </row>
    <row r="13" spans="1:3" ht="14.25">
      <c r="A13" s="12"/>
      <c r="B13" s="12"/>
      <c r="C13" s="12"/>
    </row>
    <row r="14" spans="1:3" ht="14.25">
      <c r="A14" s="12"/>
      <c r="B14" s="12"/>
      <c r="C14" s="12"/>
    </row>
    <row r="15" spans="1:4" ht="14.25">
      <c r="A15" s="11" t="s">
        <v>113</v>
      </c>
      <c r="B15" s="12"/>
      <c r="C15" s="12" t="s">
        <v>114</v>
      </c>
      <c r="D15" s="12"/>
    </row>
    <row r="16" spans="1:4" ht="14.25">
      <c r="A16" s="12"/>
      <c r="B16" s="12"/>
      <c r="C16" s="12"/>
      <c r="D16" s="12"/>
    </row>
    <row r="17" spans="1:4" ht="14.25">
      <c r="A17" s="12" t="s">
        <v>120</v>
      </c>
      <c r="B17" s="12"/>
      <c r="C17" s="12" t="s">
        <v>121</v>
      </c>
      <c r="D17" s="12"/>
    </row>
  </sheetData>
  <mergeCells count="1">
    <mergeCell ref="A1:C1"/>
  </mergeCells>
  <dataValidations count="2">
    <dataValidation type="whole" allowBlank="1" showInputMessage="1" showErrorMessage="1" sqref="C5:C8">
      <formula1>0</formula1>
      <formula2>999999999999</formula2>
    </dataValidation>
    <dataValidation type="decimal" allowBlank="1" showInputMessage="1" showErrorMessage="1" sqref="C9:C10">
      <formula1>0</formula1>
      <formula2>999999999999</formula2>
    </dataValidation>
  </dataValidations>
  <printOptions/>
  <pageMargins left="1.01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E60" sqref="A1:E60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32.125" style="0" customWidth="1"/>
    <col min="4" max="4" width="12.00390625" style="0" customWidth="1"/>
    <col min="5" max="5" width="24.375" style="0" customWidth="1"/>
  </cols>
  <sheetData>
    <row r="1" spans="1:5" ht="40.5" customHeight="1">
      <c r="A1" s="68" t="s">
        <v>117</v>
      </c>
      <c r="B1" s="69"/>
      <c r="C1" s="69"/>
      <c r="D1" s="69"/>
      <c r="E1" s="70"/>
    </row>
    <row r="2" spans="1:5" ht="13.5" thickBot="1">
      <c r="A2" s="1"/>
      <c r="B2" s="1"/>
      <c r="C2" s="1"/>
      <c r="D2" s="1"/>
      <c r="E2" s="1"/>
    </row>
    <row r="3" spans="1:5" ht="23.25" thickBot="1">
      <c r="A3" s="2" t="s">
        <v>0</v>
      </c>
      <c r="B3" s="71" t="s">
        <v>1</v>
      </c>
      <c r="C3" s="72"/>
      <c r="D3" s="3" t="s">
        <v>2</v>
      </c>
      <c r="E3" s="4" t="s">
        <v>3</v>
      </c>
    </row>
    <row r="4" spans="1:5" ht="13.5" thickBot="1">
      <c r="A4" s="5">
        <v>1</v>
      </c>
      <c r="B4" s="73">
        <f>A4+1</f>
        <v>2</v>
      </c>
      <c r="C4" s="73"/>
      <c r="D4" s="6">
        <f>B4+1</f>
        <v>3</v>
      </c>
      <c r="E4" s="7">
        <f>D4+1</f>
        <v>4</v>
      </c>
    </row>
    <row r="5" spans="1:5" ht="41.25" customHeight="1">
      <c r="A5" s="31">
        <v>1</v>
      </c>
      <c r="B5" s="74" t="s">
        <v>10</v>
      </c>
      <c r="C5" s="75"/>
      <c r="D5" s="13" t="s">
        <v>11</v>
      </c>
      <c r="E5" s="14" t="s">
        <v>12</v>
      </c>
    </row>
    <row r="6" spans="1:7" ht="12.75">
      <c r="A6" s="32">
        <v>2</v>
      </c>
      <c r="B6" s="60" t="s">
        <v>13</v>
      </c>
      <c r="C6" s="61"/>
      <c r="D6" s="15" t="s">
        <v>14</v>
      </c>
      <c r="E6" s="16"/>
      <c r="F6" s="8"/>
      <c r="G6" s="9"/>
    </row>
    <row r="7" spans="1:7" ht="12.75">
      <c r="A7" s="32">
        <v>3</v>
      </c>
      <c r="B7" s="60" t="s">
        <v>15</v>
      </c>
      <c r="C7" s="61"/>
      <c r="D7" s="15" t="s">
        <v>14</v>
      </c>
      <c r="E7" s="16">
        <f>+E8+E9+E19+E22+E23+E24+E26+E27+E28+E31+E32+E33+E34</f>
        <v>63578.254683299994</v>
      </c>
      <c r="F7" s="10"/>
      <c r="G7" s="9"/>
    </row>
    <row r="8" spans="1:5" ht="12.75">
      <c r="A8" s="32" t="s">
        <v>16</v>
      </c>
      <c r="B8" s="60" t="s">
        <v>17</v>
      </c>
      <c r="C8" s="61"/>
      <c r="D8" s="15" t="s">
        <v>14</v>
      </c>
      <c r="E8" s="16">
        <v>0</v>
      </c>
    </row>
    <row r="9" spans="1:5" ht="12.75">
      <c r="A9" s="32" t="s">
        <v>18</v>
      </c>
      <c r="B9" s="60" t="s">
        <v>19</v>
      </c>
      <c r="C9" s="61"/>
      <c r="D9" s="15" t="s">
        <v>14</v>
      </c>
      <c r="E9" s="16">
        <f>'[2]2 кв'!$O$9+'[2]2 кв'!$O$11</f>
        <v>32275.08738</v>
      </c>
    </row>
    <row r="10" spans="1:5" ht="12.75">
      <c r="A10" s="62" t="s">
        <v>20</v>
      </c>
      <c r="B10" s="65" t="s">
        <v>21</v>
      </c>
      <c r="C10" s="17" t="s">
        <v>22</v>
      </c>
      <c r="D10" s="15" t="s">
        <v>14</v>
      </c>
      <c r="E10" s="18">
        <f>E9/E11</f>
        <v>2.8115159888368964</v>
      </c>
    </row>
    <row r="11" spans="1:5" ht="12.75">
      <c r="A11" s="63"/>
      <c r="B11" s="66"/>
      <c r="C11" s="19" t="s">
        <v>23</v>
      </c>
      <c r="D11" s="20" t="s">
        <v>118</v>
      </c>
      <c r="E11" s="16">
        <v>11479.603</v>
      </c>
    </row>
    <row r="12" spans="1:5" ht="12.75">
      <c r="A12" s="63"/>
      <c r="B12" s="66"/>
      <c r="C12" s="17" t="s">
        <v>24</v>
      </c>
      <c r="D12" s="15" t="s">
        <v>14</v>
      </c>
      <c r="E12" s="21">
        <f>IF(E11="",0,IF(E11=0,0,E10/E11))</f>
        <v>0.00024491404352893533</v>
      </c>
    </row>
    <row r="13" spans="1:5" ht="12.75">
      <c r="A13" s="64"/>
      <c r="B13" s="67"/>
      <c r="C13" s="19" t="s">
        <v>25</v>
      </c>
      <c r="D13" s="22" t="s">
        <v>11</v>
      </c>
      <c r="E13" s="23"/>
    </row>
    <row r="14" spans="1:5" ht="12.75">
      <c r="A14" s="62" t="s">
        <v>26</v>
      </c>
      <c r="B14" s="65" t="s">
        <v>27</v>
      </c>
      <c r="C14" s="17" t="s">
        <v>22</v>
      </c>
      <c r="D14" s="15" t="s">
        <v>14</v>
      </c>
      <c r="E14" s="18">
        <v>0</v>
      </c>
    </row>
    <row r="15" spans="1:5" ht="12.75">
      <c r="A15" s="63"/>
      <c r="B15" s="66"/>
      <c r="C15" s="19" t="s">
        <v>23</v>
      </c>
      <c r="D15" s="20"/>
      <c r="E15" s="18">
        <v>0</v>
      </c>
    </row>
    <row r="16" spans="1:5" ht="12.75">
      <c r="A16" s="63"/>
      <c r="B16" s="66"/>
      <c r="C16" s="17" t="s">
        <v>24</v>
      </c>
      <c r="D16" s="15" t="s">
        <v>14</v>
      </c>
      <c r="E16" s="21">
        <f>IF(E15="",0,IF(E15=0,0,E14/E15))</f>
        <v>0</v>
      </c>
    </row>
    <row r="17" spans="1:5" ht="12.75">
      <c r="A17" s="64"/>
      <c r="B17" s="67"/>
      <c r="C17" s="19" t="s">
        <v>25</v>
      </c>
      <c r="D17" s="22" t="s">
        <v>11</v>
      </c>
      <c r="E17" s="23"/>
    </row>
    <row r="18" spans="1:5" ht="33.75" hidden="1">
      <c r="A18" s="34"/>
      <c r="B18" s="24" t="s">
        <v>28</v>
      </c>
      <c r="C18" s="25"/>
      <c r="D18" s="25"/>
      <c r="E18" s="26"/>
    </row>
    <row r="19" spans="1:5" ht="12.75">
      <c r="A19" s="33" t="s">
        <v>29</v>
      </c>
      <c r="B19" s="60" t="s">
        <v>30</v>
      </c>
      <c r="C19" s="61"/>
      <c r="D19" s="15" t="s">
        <v>14</v>
      </c>
      <c r="E19" s="27">
        <v>3242.81173</v>
      </c>
    </row>
    <row r="20" spans="1:5" ht="12.75">
      <c r="A20" s="33" t="s">
        <v>31</v>
      </c>
      <c r="B20" s="60" t="s">
        <v>32</v>
      </c>
      <c r="C20" s="61"/>
      <c r="D20" s="15" t="s">
        <v>33</v>
      </c>
      <c r="E20" s="27">
        <f>E19/E21</f>
        <v>0.8509083521385463</v>
      </c>
    </row>
    <row r="21" spans="1:5" ht="12.75">
      <c r="A21" s="32" t="s">
        <v>34</v>
      </c>
      <c r="B21" s="60" t="s">
        <v>35</v>
      </c>
      <c r="C21" s="61"/>
      <c r="D21" s="15" t="s">
        <v>36</v>
      </c>
      <c r="E21" s="16">
        <v>3811</v>
      </c>
    </row>
    <row r="22" spans="1:5" ht="27.75" customHeight="1">
      <c r="A22" s="32" t="s">
        <v>37</v>
      </c>
      <c r="B22" s="60" t="s">
        <v>38</v>
      </c>
      <c r="C22" s="61"/>
      <c r="D22" s="15" t="s">
        <v>14</v>
      </c>
      <c r="E22" s="16">
        <v>134.23737</v>
      </c>
    </row>
    <row r="23" spans="1:5" ht="26.25" customHeight="1">
      <c r="A23" s="32" t="s">
        <v>39</v>
      </c>
      <c r="B23" s="60" t="s">
        <v>40</v>
      </c>
      <c r="C23" s="61"/>
      <c r="D23" s="15" t="s">
        <v>14</v>
      </c>
      <c r="E23" s="16">
        <v>73.52</v>
      </c>
    </row>
    <row r="24" spans="1:5" ht="12.75">
      <c r="A24" s="32" t="s">
        <v>41</v>
      </c>
      <c r="B24" s="60" t="s">
        <v>42</v>
      </c>
      <c r="C24" s="61"/>
      <c r="D24" s="15" t="s">
        <v>14</v>
      </c>
      <c r="E24" s="16">
        <v>869.00873</v>
      </c>
    </row>
    <row r="25" spans="1:5" ht="12.75">
      <c r="A25" s="32" t="s">
        <v>43</v>
      </c>
      <c r="B25" s="60" t="s">
        <v>44</v>
      </c>
      <c r="C25" s="61"/>
      <c r="D25" s="15" t="s">
        <v>14</v>
      </c>
      <c r="E25" s="16"/>
    </row>
    <row r="26" spans="1:5" ht="12.75">
      <c r="A26" s="32" t="s">
        <v>45</v>
      </c>
      <c r="B26" s="60" t="s">
        <v>47</v>
      </c>
      <c r="C26" s="61"/>
      <c r="D26" s="15" t="s">
        <v>14</v>
      </c>
      <c r="E26" s="16">
        <v>4570.04476</v>
      </c>
    </row>
    <row r="27" spans="1:5" ht="12.75">
      <c r="A27" s="32" t="s">
        <v>49</v>
      </c>
      <c r="B27" s="60" t="s">
        <v>48</v>
      </c>
      <c r="C27" s="61"/>
      <c r="D27" s="15" t="s">
        <v>14</v>
      </c>
      <c r="E27" s="16">
        <v>1163.86636</v>
      </c>
    </row>
    <row r="28" spans="1:5" ht="12.75">
      <c r="A28" s="32" t="s">
        <v>51</v>
      </c>
      <c r="B28" s="60" t="s">
        <v>46</v>
      </c>
      <c r="C28" s="61"/>
      <c r="D28" s="15" t="s">
        <v>14</v>
      </c>
      <c r="E28" s="21">
        <v>3742.5783899999997</v>
      </c>
    </row>
    <row r="29" spans="1:5" ht="22.5">
      <c r="A29" s="32" t="s">
        <v>109</v>
      </c>
      <c r="B29" s="60" t="s">
        <v>47</v>
      </c>
      <c r="C29" s="61"/>
      <c r="D29" s="15" t="s">
        <v>14</v>
      </c>
      <c r="E29" s="16"/>
    </row>
    <row r="30" spans="1:5" ht="22.5">
      <c r="A30" s="32" t="s">
        <v>110</v>
      </c>
      <c r="B30" s="60" t="s">
        <v>48</v>
      </c>
      <c r="C30" s="61"/>
      <c r="D30" s="15" t="s">
        <v>14</v>
      </c>
      <c r="E30" s="16"/>
    </row>
    <row r="31" spans="1:5" ht="12.75">
      <c r="A31" s="32" t="s">
        <v>53</v>
      </c>
      <c r="B31" s="60" t="s">
        <v>50</v>
      </c>
      <c r="C31" s="61"/>
      <c r="D31" s="15" t="s">
        <v>14</v>
      </c>
      <c r="E31" s="16">
        <v>5189.7570333</v>
      </c>
    </row>
    <row r="32" spans="1:5" ht="12.75">
      <c r="A32" s="32" t="s">
        <v>107</v>
      </c>
      <c r="B32" s="60" t="s">
        <v>52</v>
      </c>
      <c r="C32" s="61"/>
      <c r="D32" s="15" t="s">
        <v>14</v>
      </c>
      <c r="E32" s="16">
        <v>0</v>
      </c>
    </row>
    <row r="33" spans="1:5" ht="12.75">
      <c r="A33" s="32" t="s">
        <v>111</v>
      </c>
      <c r="B33" s="60" t="s">
        <v>54</v>
      </c>
      <c r="C33" s="61"/>
      <c r="D33" s="15" t="s">
        <v>14</v>
      </c>
      <c r="E33" s="16">
        <v>2089.08506</v>
      </c>
    </row>
    <row r="34" spans="1:5" ht="12.75">
      <c r="A34" s="32" t="s">
        <v>112</v>
      </c>
      <c r="B34" s="60" t="s">
        <v>108</v>
      </c>
      <c r="C34" s="61"/>
      <c r="D34" s="15" t="s">
        <v>14</v>
      </c>
      <c r="E34" s="16">
        <f>10301.77787-73.52</f>
        <v>10228.25787</v>
      </c>
    </row>
    <row r="35" spans="1:5" ht="12.75">
      <c r="A35" s="32" t="s">
        <v>55</v>
      </c>
      <c r="B35" s="56" t="s">
        <v>56</v>
      </c>
      <c r="C35" s="57"/>
      <c r="D35" s="15" t="s">
        <v>14</v>
      </c>
      <c r="E35" s="16"/>
    </row>
    <row r="36" spans="1:5" ht="24" customHeight="1">
      <c r="A36" s="32" t="s">
        <v>57</v>
      </c>
      <c r="B36" s="56" t="s">
        <v>58</v>
      </c>
      <c r="C36" s="57"/>
      <c r="D36" s="15" t="s">
        <v>14</v>
      </c>
      <c r="E36" s="16"/>
    </row>
    <row r="37" spans="1:5" ht="25.5" customHeight="1">
      <c r="A37" s="32" t="s">
        <v>59</v>
      </c>
      <c r="B37" s="56" t="s">
        <v>60</v>
      </c>
      <c r="C37" s="57"/>
      <c r="D37" s="15" t="s">
        <v>14</v>
      </c>
      <c r="E37" s="16"/>
    </row>
    <row r="38" spans="1:5" ht="12.75">
      <c r="A38" s="32" t="s">
        <v>61</v>
      </c>
      <c r="B38" s="56" t="s">
        <v>62</v>
      </c>
      <c r="C38" s="57"/>
      <c r="D38" s="15" t="s">
        <v>63</v>
      </c>
      <c r="E38" s="16">
        <v>406</v>
      </c>
    </row>
    <row r="39" spans="1:5" ht="12.75">
      <c r="A39" s="32" t="s">
        <v>64</v>
      </c>
      <c r="B39" s="56" t="s">
        <v>65</v>
      </c>
      <c r="C39" s="57"/>
      <c r="D39" s="15" t="s">
        <v>63</v>
      </c>
      <c r="E39" s="16">
        <v>376.4</v>
      </c>
    </row>
    <row r="40" spans="1:5" ht="27.75" customHeight="1">
      <c r="A40" s="32" t="s">
        <v>66</v>
      </c>
      <c r="B40" s="56" t="s">
        <v>67</v>
      </c>
      <c r="C40" s="57"/>
      <c r="D40" s="15" t="s">
        <v>68</v>
      </c>
      <c r="E40" s="16">
        <f>119.376-35.31</f>
        <v>84.066</v>
      </c>
    </row>
    <row r="41" spans="1:5" ht="12.75">
      <c r="A41" s="32" t="s">
        <v>69</v>
      </c>
      <c r="B41" s="56" t="s">
        <v>70</v>
      </c>
      <c r="C41" s="57"/>
      <c r="D41" s="15" t="s">
        <v>68</v>
      </c>
      <c r="E41" s="16">
        <v>0</v>
      </c>
    </row>
    <row r="42" spans="1:5" ht="25.5" customHeight="1">
      <c r="A42" s="32" t="s">
        <v>71</v>
      </c>
      <c r="B42" s="56" t="s">
        <v>72</v>
      </c>
      <c r="C42" s="57"/>
      <c r="D42" s="15" t="s">
        <v>68</v>
      </c>
      <c r="E42" s="21">
        <f>43.71+14.267</f>
        <v>57.977000000000004</v>
      </c>
    </row>
    <row r="43" spans="1:5" ht="12.75">
      <c r="A43" s="32" t="s">
        <v>73</v>
      </c>
      <c r="B43" s="60" t="s">
        <v>74</v>
      </c>
      <c r="C43" s="61"/>
      <c r="D43" s="15" t="s">
        <v>68</v>
      </c>
      <c r="E43" s="16">
        <f>E42</f>
        <v>57.977000000000004</v>
      </c>
    </row>
    <row r="44" spans="1:5" ht="12.75">
      <c r="A44" s="32" t="s">
        <v>75</v>
      </c>
      <c r="B44" s="60" t="s">
        <v>76</v>
      </c>
      <c r="C44" s="61"/>
      <c r="D44" s="15" t="s">
        <v>68</v>
      </c>
      <c r="E44" s="16"/>
    </row>
    <row r="45" spans="1:5" ht="26.25" customHeight="1">
      <c r="A45" s="32" t="s">
        <v>77</v>
      </c>
      <c r="B45" s="56" t="s">
        <v>78</v>
      </c>
      <c r="C45" s="57"/>
      <c r="D45" s="15" t="s">
        <v>79</v>
      </c>
      <c r="E45" s="16">
        <f>16.38883/74.366*100</f>
        <v>22.038068472151252</v>
      </c>
    </row>
    <row r="46" spans="1:5" ht="12.75">
      <c r="A46" s="32" t="s">
        <v>80</v>
      </c>
      <c r="B46" s="60" t="s">
        <v>81</v>
      </c>
      <c r="C46" s="61"/>
      <c r="D46" s="15" t="s">
        <v>82</v>
      </c>
      <c r="E46" s="16"/>
    </row>
    <row r="47" spans="1:5" ht="27.75" customHeight="1">
      <c r="A47" s="32" t="s">
        <v>83</v>
      </c>
      <c r="B47" s="56" t="s">
        <v>84</v>
      </c>
      <c r="C47" s="57"/>
      <c r="D47" s="15" t="s">
        <v>85</v>
      </c>
      <c r="E47" s="16">
        <v>49</v>
      </c>
    </row>
    <row r="48" spans="1:5" ht="26.25" customHeight="1">
      <c r="A48" s="32" t="s">
        <v>86</v>
      </c>
      <c r="B48" s="56" t="s">
        <v>87</v>
      </c>
      <c r="C48" s="57"/>
      <c r="D48" s="15" t="s">
        <v>85</v>
      </c>
      <c r="E48" s="16">
        <v>79</v>
      </c>
    </row>
    <row r="49" spans="1:5" ht="12.75">
      <c r="A49" s="32" t="s">
        <v>88</v>
      </c>
      <c r="B49" s="56" t="s">
        <v>89</v>
      </c>
      <c r="C49" s="57"/>
      <c r="D49" s="15" t="s">
        <v>90</v>
      </c>
      <c r="E49" s="28">
        <v>1</v>
      </c>
    </row>
    <row r="50" spans="1:5" ht="12.75">
      <c r="A50" s="32" t="s">
        <v>91</v>
      </c>
      <c r="B50" s="56" t="s">
        <v>92</v>
      </c>
      <c r="C50" s="57"/>
      <c r="D50" s="15" t="s">
        <v>90</v>
      </c>
      <c r="E50" s="28"/>
    </row>
    <row r="51" spans="1:5" ht="12.75">
      <c r="A51" s="32" t="s">
        <v>93</v>
      </c>
      <c r="B51" s="56" t="s">
        <v>94</v>
      </c>
      <c r="C51" s="57"/>
      <c r="D51" s="15" t="s">
        <v>90</v>
      </c>
      <c r="E51" s="28">
        <v>20</v>
      </c>
    </row>
    <row r="52" spans="1:5" ht="12.75">
      <c r="A52" s="32" t="s">
        <v>95</v>
      </c>
      <c r="B52" s="56" t="s">
        <v>96</v>
      </c>
      <c r="C52" s="57"/>
      <c r="D52" s="15" t="s">
        <v>97</v>
      </c>
      <c r="E52" s="28">
        <v>128</v>
      </c>
    </row>
    <row r="53" spans="1:5" ht="25.5" customHeight="1">
      <c r="A53" s="32" t="s">
        <v>98</v>
      </c>
      <c r="B53" s="56" t="s">
        <v>99</v>
      </c>
      <c r="C53" s="57"/>
      <c r="D53" s="15" t="s">
        <v>100</v>
      </c>
      <c r="E53" s="16">
        <v>177.367</v>
      </c>
    </row>
    <row r="54" spans="1:5" ht="36" customHeight="1">
      <c r="A54" s="32" t="s">
        <v>101</v>
      </c>
      <c r="B54" s="56" t="s">
        <v>102</v>
      </c>
      <c r="C54" s="57"/>
      <c r="D54" s="15" t="s">
        <v>103</v>
      </c>
      <c r="E54" s="16">
        <f>3811/74.366</f>
        <v>51.24653739612189</v>
      </c>
    </row>
    <row r="55" spans="1:5" ht="27" customHeight="1" thickBot="1">
      <c r="A55" s="35" t="s">
        <v>104</v>
      </c>
      <c r="B55" s="58" t="s">
        <v>105</v>
      </c>
      <c r="C55" s="59"/>
      <c r="D55" s="29" t="s">
        <v>106</v>
      </c>
      <c r="E55" s="30">
        <f>71552/74366</f>
        <v>0.9621601269397305</v>
      </c>
    </row>
    <row r="58" spans="1:5" ht="14.25">
      <c r="A58" s="11" t="s">
        <v>113</v>
      </c>
      <c r="B58" s="12"/>
      <c r="C58" s="12"/>
      <c r="D58" s="12"/>
      <c r="E58" s="12" t="s">
        <v>114</v>
      </c>
    </row>
    <row r="59" spans="1:5" ht="14.25">
      <c r="A59" s="12"/>
      <c r="B59" s="12"/>
      <c r="C59" s="12"/>
      <c r="D59" s="12"/>
      <c r="E59" s="12"/>
    </row>
    <row r="60" spans="1:5" ht="14.25">
      <c r="A60" s="12" t="s">
        <v>115</v>
      </c>
      <c r="B60" s="12"/>
      <c r="C60" s="12"/>
      <c r="D60" s="12"/>
      <c r="E60" s="12" t="s">
        <v>116</v>
      </c>
    </row>
  </sheetData>
  <mergeCells count="49">
    <mergeCell ref="A1:E1"/>
    <mergeCell ref="B3:C3"/>
    <mergeCell ref="B4:C4"/>
    <mergeCell ref="B5:C5"/>
    <mergeCell ref="B6:C6"/>
    <mergeCell ref="B7:C7"/>
    <mergeCell ref="B8:C8"/>
    <mergeCell ref="B9:C9"/>
    <mergeCell ref="A10:A13"/>
    <mergeCell ref="B10:B13"/>
    <mergeCell ref="A14:A17"/>
    <mergeCell ref="B14:B17"/>
    <mergeCell ref="B19:C19"/>
    <mergeCell ref="B20:C20"/>
    <mergeCell ref="B21:C21"/>
    <mergeCell ref="B22:C22"/>
    <mergeCell ref="B23:C23"/>
    <mergeCell ref="B24:C24"/>
    <mergeCell ref="B25:C25"/>
    <mergeCell ref="B28:C28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9:C49"/>
    <mergeCell ref="B42:C42"/>
    <mergeCell ref="B43:C43"/>
    <mergeCell ref="B44:C44"/>
    <mergeCell ref="B45:C45"/>
    <mergeCell ref="B54:C54"/>
    <mergeCell ref="B55:C55"/>
    <mergeCell ref="B34:C34"/>
    <mergeCell ref="B50:C50"/>
    <mergeCell ref="B51:C51"/>
    <mergeCell ref="B52:C52"/>
    <mergeCell ref="B53:C53"/>
    <mergeCell ref="B46:C46"/>
    <mergeCell ref="B47:C47"/>
    <mergeCell ref="B48:C48"/>
  </mergeCells>
  <dataValidations count="3">
    <dataValidation type="list" allowBlank="1" showInputMessage="1" showErrorMessage="1" sqref="E5">
      <formula1>kind_of_activity</formula1>
    </dataValidation>
    <dataValidation type="whole" allowBlank="1" showInputMessage="1" showErrorMessage="1" sqref="E47:E52">
      <formula1>0</formula1>
      <formula2>999999999999</formula2>
    </dataValidation>
    <dataValidation type="decimal" allowBlank="1" showInputMessage="1" showErrorMessage="1" sqref="E53:E55 E14:E15 E6:E11 E19:E46 F7">
      <formula1>0</formula1>
      <formula2>999999999999</formula2>
    </dataValidation>
  </dataValidations>
  <hyperlinks>
    <hyperlink ref="B18" location="'ТС показатели'!R1C1" tooltip="Добавить вид топлива" display="Добавить вид топлива"/>
  </hyperlinks>
  <printOptions/>
  <pageMargins left="0.99" right="0.19" top="0.59" bottom="0.3" header="0.5" footer="0.17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qtetwqeyt</dc:creator>
  <cp:keywords/>
  <dc:description/>
  <cp:lastModifiedBy>gdhfjhsdf</cp:lastModifiedBy>
  <cp:lastPrinted>2010-09-06T04:53:34Z</cp:lastPrinted>
  <dcterms:created xsi:type="dcterms:W3CDTF">2010-05-28T07:13:49Z</dcterms:created>
  <dcterms:modified xsi:type="dcterms:W3CDTF">2010-09-06T04:54:47Z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